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6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 concurrentManualCount="4"/>
</workbook>
</file>

<file path=xl/calcChain.xml><?xml version="1.0" encoding="utf-8"?>
<calcChain xmlns="http://schemas.openxmlformats.org/spreadsheetml/2006/main">
  <c r="Q15" i="7" l="1"/>
  <c r="Q14" i="7"/>
  <c r="Q13" i="7"/>
  <c r="Q12" i="7"/>
  <c r="Q11" i="7"/>
  <c r="Q10" i="7"/>
  <c r="Q9" i="7"/>
  <c r="Q8" i="7"/>
  <c r="Q16" i="7" s="1"/>
  <c r="Q7" i="7"/>
  <c r="Q29" i="7" l="1"/>
  <c r="D17" i="7" l="1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I35" i="7"/>
  <c r="I43" i="7" s="1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37" i="7"/>
  <c r="Q36" i="7"/>
  <c r="Q35" i="7"/>
  <c r="Q34" i="7"/>
  <c r="Q33" i="7"/>
  <c r="Q32" i="7"/>
  <c r="Q31" i="7"/>
  <c r="Q30" i="7"/>
  <c r="O41" i="7" l="1"/>
  <c r="H39" i="7"/>
  <c r="N43" i="7"/>
  <c r="P41" i="7"/>
  <c r="O43" i="7"/>
  <c r="J43" i="7"/>
  <c r="O40" i="7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38" i="7"/>
  <c r="R35" i="7" s="1"/>
  <c r="Q19" i="7"/>
  <c r="Q20" i="7"/>
  <c r="Q18" i="7"/>
  <c r="R30" i="7" l="1"/>
  <c r="R37" i="7"/>
  <c r="R32" i="7"/>
  <c r="R31" i="7"/>
  <c r="R36" i="7"/>
  <c r="R33" i="7"/>
  <c r="R29" i="7"/>
  <c r="R34" i="7"/>
  <c r="R13" i="7"/>
  <c r="R12" i="7"/>
  <c r="R10" i="7"/>
  <c r="R8" i="7"/>
  <c r="R9" i="7"/>
  <c r="R11" i="7"/>
  <c r="R7" i="7"/>
  <c r="R15" i="7"/>
  <c r="R14" i="7"/>
  <c r="R17" i="7" l="1"/>
  <c r="R42" i="7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<sst xmlns="http://schemas.openxmlformats.org/spreadsheetml/2006/main" count="89" uniqueCount="43">
  <si>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</si>
  <si>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</si>
  <si>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</si>
  <si>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</si>
  <si>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</si>
  <si>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</si>
  <si>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</si>
  <si>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</si>
  <si>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</si>
  <si>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</si>
  <si>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</si>
  <si>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</si>
  <si>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</si>
  <si>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</si>
  <si>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</si>
  <si>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</si>
  <si>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</si>
  <si>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</si>
  <si>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</si>
  <si>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</si>
  <si>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</si>
  <si>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</si>
  <si>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</si>
  <si>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</si>
  <si>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</si>
  <si>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</si>
  <si>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</si>
  <si>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</si>
  <si>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</si>
  <si>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</si>
  <si>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</si>
  <si>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</si>
  <si>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</si>
  <si>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</si>
  <si>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</si>
  <si>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</si>
  <si>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</si>
  <si>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</si>
  <si>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</si>
  <si>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</si>
  <si>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</si>
  <si>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2025</t>
  </si>
  <si>
    <t>Ukončené případy dočasné pracovní neschopnosti za 1. pololetí 2026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</si>
</sst>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61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  <xf numFmtId="0" fontId="28" fillId="6" borderId="0" applyNumberFormat="0" applyBorder="0" applyAlignment="0" applyProtection="0"/>
  </cellStyleXfs>
  <cellXfs count="123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3" fillId="0" borderId="30" xfId="8" applyNumberFormat="1" applyFont="1" applyBorder="1" applyAlignment="1" applyProtection="1">
      <alignment horizontal="right" vertical="center" indent="1"/>
      <protection locked="0"/>
    </xf>
    <xf numFmtId="3" fontId="23" fillId="0" borderId="0" xfId="8" applyNumberFormat="1" applyFont="1" applyBorder="1" applyAlignment="1" applyProtection="1">
      <alignment horizontal="center" vertical="center"/>
    </xf>
    <xf numFmtId="3" fontId="23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4" fillId="0" borderId="41" xfId="9" applyNumberFormat="1" applyFont="1" applyBorder="1" applyAlignment="1" applyProtection="1">
      <alignment horizontal="right" vertical="center" indent="1"/>
    </xf>
    <xf numFmtId="10" fontId="24" fillId="0" borderId="7" xfId="9" applyNumberFormat="1" applyFont="1" applyBorder="1" applyAlignment="1" applyProtection="1">
      <alignment horizontal="right" vertical="center" indent="1"/>
    </xf>
    <xf numFmtId="10" fontId="24" fillId="0" borderId="6" xfId="9" applyNumberFormat="1" applyFont="1" applyBorder="1" applyAlignment="1" applyProtection="1">
      <alignment horizontal="right" vertical="center" indent="1"/>
    </xf>
    <xf numFmtId="10" fontId="24" fillId="0" borderId="16" xfId="9" applyNumberFormat="1" applyFont="1" applyBorder="1" applyAlignment="1" applyProtection="1">
      <alignment horizontal="right" vertical="center" indent="1"/>
    </xf>
    <xf numFmtId="10" fontId="24" fillId="0" borderId="29" xfId="9" applyNumberFormat="1" applyFont="1" applyBorder="1" applyAlignment="1" applyProtection="1">
      <alignment horizontal="right" vertical="center" indent="1"/>
    </xf>
    <xf numFmtId="3" fontId="25" fillId="0" borderId="41" xfId="8" applyNumberFormat="1" applyFont="1" applyBorder="1" applyAlignment="1" applyProtection="1">
      <alignment horizontal="right" vertical="center" indent="1"/>
      <protection locked="0"/>
    </xf>
    <xf numFmtId="10" fontId="26" fillId="2" borderId="32" xfId="9" applyNumberFormat="1" applyFont="1" applyFill="1" applyBorder="1" applyAlignment="1" applyProtection="1">
      <alignment horizontal="right" vertical="center"/>
    </xf>
    <xf numFmtId="3" fontId="27" fillId="0" borderId="0" xfId="8" applyFont="1">
      <alignment vertical="center"/>
    </xf>
    <xf numFmtId="3" fontId="25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3" fillId="0" borderId="18" xfId="8" applyNumberFormat="1" applyFont="1" applyBorder="1" applyAlignment="1" applyProtection="1">
      <alignment horizontal="right" vertical="center" indent="1"/>
      <protection locked="0"/>
    </xf>
    <xf numFmtId="3" fontId="23" fillId="0" borderId="19" xfId="8" applyNumberFormat="1" applyFont="1" applyBorder="1" applyAlignment="1" applyProtection="1">
      <alignment horizontal="right" vertical="center" indent="1"/>
      <protection locked="0"/>
    </xf>
    <xf numFmtId="3" fontId="23" fillId="0" borderId="20" xfId="8" applyNumberFormat="1" applyFont="1" applyBorder="1" applyAlignment="1" applyProtection="1">
      <alignment horizontal="right" vertical="center" indent="1"/>
      <protection locked="0"/>
    </xf>
    <xf numFmtId="3" fontId="23" fillId="0" borderId="21" xfId="8" applyNumberFormat="1" applyFont="1" applyBorder="1" applyAlignment="1" applyProtection="1">
      <alignment horizontal="right" vertical="center" indent="1"/>
      <protection locked="0"/>
    </xf>
    <xf numFmtId="3" fontId="25" fillId="0" borderId="40" xfId="8" applyNumberFormat="1" applyFont="1" applyBorder="1" applyAlignment="1" applyProtection="1">
      <alignment horizontal="right" vertical="center" indent="1"/>
      <protection locked="0"/>
    </xf>
    <xf numFmtId="3" fontId="23" fillId="0" borderId="24" xfId="8" applyNumberFormat="1" applyFont="1" applyBorder="1" applyAlignment="1" applyProtection="1">
      <alignment horizontal="right" vertical="center" indent="1"/>
      <protection locked="0"/>
    </xf>
    <xf numFmtId="165" fontId="23" fillId="0" borderId="30" xfId="15" applyNumberFormat="1" applyFont="1" applyBorder="1" applyAlignment="1" applyProtection="1">
      <alignment horizontal="right" vertical="center" indent="1"/>
      <protection locked="0"/>
    </xf>
    <xf numFmtId="165" fontId="25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3" fillId="0" borderId="24" xfId="15" applyNumberFormat="1" applyFont="1" applyBorder="1" applyAlignment="1" applyProtection="1">
      <alignment horizontal="right" vertical="center" indent="1"/>
    </xf>
    <xf numFmtId="165" fontId="25" fillId="0" borderId="6" xfId="15" applyNumberFormat="1" applyFont="1" applyBorder="1" applyAlignment="1" applyProtection="1">
      <alignment horizontal="right" vertical="center" indent="1"/>
    </xf>
    <xf numFmtId="165" fontId="23" fillId="0" borderId="25" xfId="15" applyNumberFormat="1" applyFont="1" applyBorder="1" applyAlignment="1" applyProtection="1">
      <alignment horizontal="right" vertical="center" indent="1"/>
    </xf>
    <xf numFmtId="165" fontId="25" fillId="0" borderId="7" xfId="15" applyNumberFormat="1" applyFont="1" applyBorder="1" applyAlignment="1" applyProtection="1">
      <alignment horizontal="right" vertical="center" indent="1"/>
    </xf>
    <xf numFmtId="165" fontId="23" fillId="0" borderId="22" xfId="15" applyNumberFormat="1" applyFont="1" applyBorder="1" applyAlignment="1" applyProtection="1">
      <alignment horizontal="right" vertical="center" indent="1"/>
    </xf>
    <xf numFmtId="165" fontId="25" fillId="0" borderId="16" xfId="15" applyNumberFormat="1" applyFont="1" applyBorder="1" applyAlignment="1" applyProtection="1">
      <alignment horizontal="right" vertical="center" indent="1"/>
    </xf>
    <xf numFmtId="165" fontId="23" fillId="0" borderId="23" xfId="15" applyNumberFormat="1" applyFont="1" applyBorder="1" applyAlignment="1" applyProtection="1">
      <alignment horizontal="right" vertical="center" indent="1"/>
    </xf>
    <xf numFmtId="165" fontId="25" fillId="0" borderId="29" xfId="15" applyNumberFormat="1" applyFont="1" applyBorder="1" applyAlignment="1" applyProtection="1">
      <alignment horizontal="right" vertical="center" indent="1"/>
    </xf>
    <xf numFmtId="165" fontId="23" fillId="3" borderId="42" xfId="15" applyNumberFormat="1" applyFont="1" applyFill="1" applyBorder="1" applyAlignment="1" applyProtection="1">
      <alignment horizontal="right" vertical="center"/>
    </xf>
    <xf numFmtId="165" fontId="23" fillId="3" borderId="22" xfId="15" applyNumberFormat="1" applyFont="1" applyFill="1" applyBorder="1" applyAlignment="1" applyProtection="1">
      <alignment horizontal="right" vertical="center"/>
    </xf>
    <xf numFmtId="165" fontId="23" fillId="3" borderId="43" xfId="15" applyNumberFormat="1" applyFont="1" applyFill="1" applyBorder="1" applyAlignment="1" applyProtection="1">
      <alignment horizontal="right" vertical="center"/>
    </xf>
    <xf numFmtId="165" fontId="23" fillId="3" borderId="31" xfId="15" applyNumberFormat="1" applyFont="1" applyFill="1" applyBorder="1" applyAlignment="1" applyProtection="1">
      <alignment horizontal="right" vertical="center"/>
    </xf>
    <xf numFmtId="165" fontId="23" fillId="3" borderId="25" xfId="15" applyNumberFormat="1" applyFont="1" applyFill="1" applyBorder="1" applyAlignment="1" applyProtection="1">
      <alignment horizontal="right" vertical="center"/>
    </xf>
    <xf numFmtId="165" fontId="23" fillId="3" borderId="46" xfId="15" applyNumberFormat="1" applyFont="1" applyFill="1" applyBorder="1" applyAlignment="1" applyProtection="1">
      <alignment horizontal="right" vertical="center"/>
    </xf>
    <xf numFmtId="165" fontId="23" fillId="0" borderId="30" xfId="15" applyNumberFormat="1" applyFont="1" applyBorder="1" applyAlignment="1" applyProtection="1">
      <alignment horizontal="right" vertical="center"/>
    </xf>
    <xf numFmtId="165" fontId="23" fillId="0" borderId="36" xfId="15" applyNumberFormat="1" applyFont="1" applyBorder="1" applyAlignment="1" applyProtection="1">
      <alignment horizontal="right" vertical="center"/>
    </xf>
    <xf numFmtId="165" fontId="25" fillId="0" borderId="6" xfId="15" applyNumberFormat="1" applyFont="1" applyBorder="1" applyAlignment="1" applyProtection="1">
      <alignment horizontal="right" vertical="center"/>
    </xf>
    <xf numFmtId="165" fontId="23" fillId="0" borderId="25" xfId="15" applyNumberFormat="1" applyFont="1" applyBorder="1" applyAlignment="1" applyProtection="1">
      <alignment horizontal="right" vertical="center"/>
    </xf>
    <xf numFmtId="165" fontId="23" fillId="0" borderId="26" xfId="15" applyNumberFormat="1" applyFont="1" applyBorder="1" applyAlignment="1" applyProtection="1">
      <alignment horizontal="right" vertical="center"/>
    </xf>
    <xf numFmtId="165" fontId="25" fillId="0" borderId="7" xfId="15" applyNumberFormat="1" applyFont="1" applyBorder="1" applyAlignment="1" applyProtection="1">
      <alignment horizontal="right" vertical="center"/>
    </xf>
    <xf numFmtId="165" fontId="23" fillId="0" borderId="22" xfId="15" applyNumberFormat="1" applyFont="1" applyBorder="1" applyAlignment="1" applyProtection="1">
      <alignment horizontal="right" vertical="center"/>
    </xf>
    <xf numFmtId="165" fontId="23" fillId="0" borderId="27" xfId="15" applyNumberFormat="1" applyFont="1" applyBorder="1" applyAlignment="1" applyProtection="1">
      <alignment horizontal="right" vertical="center"/>
    </xf>
    <xf numFmtId="165" fontId="25" fillId="0" borderId="16" xfId="15" applyNumberFormat="1" applyFont="1" applyBorder="1" applyAlignment="1" applyProtection="1">
      <alignment horizontal="right" vertical="center"/>
    </xf>
    <xf numFmtId="165" fontId="23" fillId="0" borderId="23" xfId="15" applyNumberFormat="1" applyFont="1" applyBorder="1" applyAlignment="1" applyProtection="1">
      <alignment horizontal="right" vertical="center"/>
    </xf>
    <xf numFmtId="165" fontId="23" fillId="0" borderId="28" xfId="15" applyNumberFormat="1" applyFont="1" applyBorder="1" applyAlignment="1" applyProtection="1">
      <alignment horizontal="right" vertical="center"/>
    </xf>
    <xf numFmtId="165" fontId="25" fillId="0" borderId="29" xfId="15" applyNumberFormat="1" applyFont="1" applyBorder="1" applyAlignment="1" applyProtection="1">
      <alignment horizontal="right" vertical="center"/>
    </xf>
    <xf numFmtId="3" fontId="23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49" fontId="15" fillId="4" borderId="32" xfId="14" applyFont="1" applyFill="1" applyBorder="1" applyAlignment="1" applyProtection="1">
      <alignment horizontal="center" vertical="center" wrapText="1"/>
    </xf>
    <xf numFmtId="49" fontId="15" fillId="4" borderId="34" xfId="14" applyFont="1" applyFill="1" applyBorder="1" applyAlignment="1" applyProtection="1">
      <alignment horizontal="center" vertical="center" wrapText="1"/>
    </xf>
    <xf numFmtId="3" fontId="17" fillId="3" borderId="31" xfId="16" applyNumberFormat="1" applyFont="1" applyFill="1" applyBorder="1" applyAlignment="1" applyProtection="1">
      <alignment horizontal="right" vertical="center"/>
      <protection locked="0"/>
    </xf>
    <xf numFmtId="3" fontId="14" fillId="3" borderId="31" xfId="8" applyFont="1" applyFill="1" applyBorder="1" applyAlignment="1" applyProtection="1">
      <alignment horizontal="right" vertical="center"/>
      <protection locked="0"/>
    </xf>
    <xf numFmtId="3" fontId="17" fillId="5" borderId="32" xfId="0" applyNumberFormat="1" applyFont="1" applyFill="1" applyBorder="1" applyAlignment="1">
      <alignment horizontal="right" vertical="center" wrapText="1"/>
    </xf>
  </cellXfs>
  <cellStyles count="17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6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64"/>
  <sheetViews>
    <sheetView showGridLines="0" tabSelected="1" zoomScale="90" zoomScaleNormal="90" zoomScaleSheetLayoutView="75" workbookViewId="0">
      <selection activeCell="D46" sqref="D46"/>
    </sheetView>
  </sheetViews>
  <sheetFormatPr defaultColWidth="8" defaultRowHeight="10.5" x14ac:dyDescent="0.2"/>
  <cols>
    <col min="1" max="1" width="5.7109375" style="17" customWidth="1"/>
    <col min="2" max="2" width="17.28515625" style="17" bestFit="1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7" customWidth="1"/>
    <col min="18" max="19" width="10.7109375" style="17" customWidth="1"/>
    <col min="20" max="16384" width="8" style="17"/>
  </cols>
  <sheetData>
    <row r="1" spans="1:18" ht="20.100000000000001" customHeight="1" x14ac:dyDescent="0.2">
      <c r="A1" s="108" t="s">
        <v>42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20.100000000000001" customHeight="1" x14ac:dyDescent="0.2">
      <c r="A2" s="108" t="s">
        <v>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8" ht="20.100000000000001" customHeight="1" x14ac:dyDescent="0.2">
      <c r="A4" s="3"/>
      <c r="B4" s="7" t="s">
        <v>16</v>
      </c>
      <c r="C4" s="109" t="s">
        <v>20</v>
      </c>
      <c r="D4" s="88" t="s">
        <v>36</v>
      </c>
      <c r="E4" s="88" t="s">
        <v>27</v>
      </c>
      <c r="F4" s="88" t="s">
        <v>37</v>
      </c>
      <c r="G4" s="88" t="s">
        <v>18</v>
      </c>
      <c r="H4" s="88" t="s">
        <v>38</v>
      </c>
      <c r="I4" s="88" t="s">
        <v>28</v>
      </c>
      <c r="J4" s="88" t="s">
        <v>25</v>
      </c>
      <c r="K4" s="88" t="s">
        <v>17</v>
      </c>
      <c r="L4" s="88" t="s">
        <v>39</v>
      </c>
      <c r="M4" s="88" t="s">
        <v>40</v>
      </c>
      <c r="N4" s="88" t="s">
        <v>24</v>
      </c>
      <c r="O4" s="88" t="s">
        <v>21</v>
      </c>
      <c r="P4" s="111" t="s">
        <v>23</v>
      </c>
      <c r="Q4" s="113" t="s">
        <v>0</v>
      </c>
      <c r="R4" s="99" t="s">
        <v>1</v>
      </c>
    </row>
    <row r="5" spans="1:18" ht="20.100000000000001" customHeight="1" thickBot="1" x14ac:dyDescent="0.25">
      <c r="A5" s="5" t="s">
        <v>33</v>
      </c>
      <c r="B5" s="8"/>
      <c r="C5" s="119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15"/>
      <c r="Q5" s="118"/>
      <c r="R5" s="100"/>
    </row>
    <row r="6" spans="1:18" ht="20.100000000000001" customHeight="1" x14ac:dyDescent="0.2">
      <c r="A6" s="116"/>
      <c r="B6" s="117"/>
      <c r="C6" s="48"/>
      <c r="D6" s="53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1"/>
      <c r="Q6" s="52"/>
      <c r="R6" s="37"/>
    </row>
    <row r="7" spans="1:18" ht="20.100000000000001" customHeight="1" x14ac:dyDescent="0.2">
      <c r="A7" s="93" t="s">
        <v>30</v>
      </c>
      <c r="B7" s="94"/>
      <c r="C7" s="68">
        <v>41422</v>
      </c>
      <c r="D7" s="69">
        <v>78963</v>
      </c>
      <c r="E7" s="69">
        <v>16957</v>
      </c>
      <c r="F7" s="69">
        <v>42072</v>
      </c>
      <c r="G7" s="69">
        <v>37037</v>
      </c>
      <c r="H7" s="69">
        <v>63329</v>
      </c>
      <c r="I7" s="69">
        <v>42840</v>
      </c>
      <c r="J7" s="69">
        <v>36435</v>
      </c>
      <c r="K7" s="69">
        <v>46431</v>
      </c>
      <c r="L7" s="69">
        <v>112995</v>
      </c>
      <c r="M7" s="69">
        <v>91143</v>
      </c>
      <c r="N7" s="69">
        <v>54345</v>
      </c>
      <c r="O7" s="69">
        <v>31709</v>
      </c>
      <c r="P7" s="70">
        <v>31910</v>
      </c>
      <c r="Q7" s="120">
        <f t="shared" ref="Q7:Q15" si="0">SUM(A7:P7)</f>
        <v>727588</v>
      </c>
      <c r="R7" s="37">
        <f t="shared" ref="R7:R15" si="1">Q7/$Q$16</f>
        <v>0.60834659270958669</v>
      </c>
    </row>
    <row r="8" spans="1:18" ht="20.100000000000001" customHeight="1" x14ac:dyDescent="0.2">
      <c r="A8" s="93" t="s">
        <v>31</v>
      </c>
      <c r="B8" s="94"/>
      <c r="C8" s="68">
        <v>7227</v>
      </c>
      <c r="D8" s="69">
        <v>13798</v>
      </c>
      <c r="E8" s="69">
        <v>3159</v>
      </c>
      <c r="F8" s="69">
        <v>6733</v>
      </c>
      <c r="G8" s="69">
        <v>5041</v>
      </c>
      <c r="H8" s="69">
        <v>14392</v>
      </c>
      <c r="I8" s="69">
        <v>8286</v>
      </c>
      <c r="J8" s="69">
        <v>6142</v>
      </c>
      <c r="K8" s="69">
        <v>7732</v>
      </c>
      <c r="L8" s="69">
        <v>13658</v>
      </c>
      <c r="M8" s="69">
        <v>14182</v>
      </c>
      <c r="N8" s="69">
        <v>8716</v>
      </c>
      <c r="O8" s="69">
        <v>6187</v>
      </c>
      <c r="P8" s="70">
        <v>7396</v>
      </c>
      <c r="Q8" s="120">
        <f t="shared" si="0"/>
        <v>122649</v>
      </c>
      <c r="R8" s="37">
        <f t="shared" si="1"/>
        <v>0.10254855941719503</v>
      </c>
    </row>
    <row r="9" spans="1:18" ht="20.100000000000001" customHeight="1" x14ac:dyDescent="0.2">
      <c r="A9" s="93" t="s">
        <v>32</v>
      </c>
      <c r="B9" s="94"/>
      <c r="C9" s="68">
        <v>5176</v>
      </c>
      <c r="D9" s="69">
        <v>8031</v>
      </c>
      <c r="E9" s="69">
        <v>2994</v>
      </c>
      <c r="F9" s="69">
        <v>4287</v>
      </c>
      <c r="G9" s="69">
        <v>2883</v>
      </c>
      <c r="H9" s="69">
        <v>9407</v>
      </c>
      <c r="I9" s="69">
        <v>5808</v>
      </c>
      <c r="J9" s="69">
        <v>3740</v>
      </c>
      <c r="K9" s="69">
        <v>4355</v>
      </c>
      <c r="L9" s="69">
        <v>7571</v>
      </c>
      <c r="M9" s="69">
        <v>7718</v>
      </c>
      <c r="N9" s="69">
        <v>5025</v>
      </c>
      <c r="O9" s="69">
        <v>3515</v>
      </c>
      <c r="P9" s="70">
        <v>5082</v>
      </c>
      <c r="Q9" s="121">
        <f t="shared" si="0"/>
        <v>75592</v>
      </c>
      <c r="R9" s="37">
        <f t="shared" si="1"/>
        <v>6.3203537766020154E-2</v>
      </c>
    </row>
    <row r="10" spans="1:18" ht="20.100000000000001" customHeight="1" x14ac:dyDescent="0.2">
      <c r="A10" s="93" t="s">
        <v>5</v>
      </c>
      <c r="B10" s="94"/>
      <c r="C10" s="68">
        <v>6769</v>
      </c>
      <c r="D10" s="69">
        <v>12207</v>
      </c>
      <c r="E10" s="69">
        <v>2682</v>
      </c>
      <c r="F10" s="69">
        <v>5769</v>
      </c>
      <c r="G10" s="69">
        <v>4414</v>
      </c>
      <c r="H10" s="69">
        <v>14476</v>
      </c>
      <c r="I10" s="69">
        <v>7742</v>
      </c>
      <c r="J10" s="69">
        <v>5550</v>
      </c>
      <c r="K10" s="69">
        <v>6521</v>
      </c>
      <c r="L10" s="69">
        <v>11246</v>
      </c>
      <c r="M10" s="69">
        <v>11146</v>
      </c>
      <c r="N10" s="69">
        <v>7660</v>
      </c>
      <c r="O10" s="69">
        <v>5897</v>
      </c>
      <c r="P10" s="70">
        <v>7494</v>
      </c>
      <c r="Q10" s="121">
        <f t="shared" si="0"/>
        <v>109573</v>
      </c>
      <c r="R10" s="37">
        <f t="shared" si="1"/>
        <v>9.1615531321252594E-2</v>
      </c>
    </row>
    <row r="11" spans="1:18" ht="20.100000000000001" customHeight="1" x14ac:dyDescent="0.2">
      <c r="A11" s="93" t="s">
        <v>6</v>
      </c>
      <c r="B11" s="94"/>
      <c r="C11" s="68">
        <v>3193</v>
      </c>
      <c r="D11" s="69">
        <v>5880</v>
      </c>
      <c r="E11" s="69">
        <v>1149</v>
      </c>
      <c r="F11" s="69">
        <v>2582</v>
      </c>
      <c r="G11" s="69">
        <v>2081</v>
      </c>
      <c r="H11" s="69">
        <v>7432</v>
      </c>
      <c r="I11" s="69">
        <v>3832</v>
      </c>
      <c r="J11" s="69">
        <v>2560</v>
      </c>
      <c r="K11" s="69">
        <v>2919</v>
      </c>
      <c r="L11" s="69">
        <v>4503</v>
      </c>
      <c r="M11" s="69">
        <v>4609</v>
      </c>
      <c r="N11" s="69">
        <v>3600</v>
      </c>
      <c r="O11" s="69">
        <v>2706</v>
      </c>
      <c r="P11" s="70">
        <v>3516</v>
      </c>
      <c r="Q11" s="121">
        <f t="shared" si="0"/>
        <v>50562</v>
      </c>
      <c r="R11" s="37">
        <f t="shared" si="1"/>
        <v>4.2275601605004647E-2</v>
      </c>
    </row>
    <row r="12" spans="1:18" ht="20.100000000000001" customHeight="1" x14ac:dyDescent="0.2">
      <c r="A12" s="93" t="s">
        <v>7</v>
      </c>
      <c r="B12" s="94"/>
      <c r="C12" s="68">
        <v>3831</v>
      </c>
      <c r="D12" s="69">
        <v>7154</v>
      </c>
      <c r="E12" s="69">
        <v>1384</v>
      </c>
      <c r="F12" s="69">
        <v>3124</v>
      </c>
      <c r="G12" s="69">
        <v>2666</v>
      </c>
      <c r="H12" s="69">
        <v>9995</v>
      </c>
      <c r="I12" s="69">
        <v>4767</v>
      </c>
      <c r="J12" s="69">
        <v>3149</v>
      </c>
      <c r="K12" s="69">
        <v>3438</v>
      </c>
      <c r="L12" s="69">
        <v>5454</v>
      </c>
      <c r="M12" s="69">
        <v>5759</v>
      </c>
      <c r="N12" s="69">
        <v>4485</v>
      </c>
      <c r="O12" s="69">
        <v>3483</v>
      </c>
      <c r="P12" s="70">
        <v>4396</v>
      </c>
      <c r="Q12" s="121">
        <f t="shared" si="0"/>
        <v>63085</v>
      </c>
      <c r="R12" s="38">
        <f t="shared" si="1"/>
        <v>5.2746258598388475E-2</v>
      </c>
    </row>
    <row r="13" spans="1:18" ht="20.100000000000001" customHeight="1" x14ac:dyDescent="0.2">
      <c r="A13" s="93" t="s">
        <v>8</v>
      </c>
      <c r="B13" s="94"/>
      <c r="C13" s="68">
        <v>1322</v>
      </c>
      <c r="D13" s="69">
        <v>2268</v>
      </c>
      <c r="E13" s="69">
        <v>484</v>
      </c>
      <c r="F13" s="69">
        <v>1096</v>
      </c>
      <c r="G13" s="69">
        <v>906</v>
      </c>
      <c r="H13" s="69">
        <v>3332</v>
      </c>
      <c r="I13" s="69">
        <v>1547</v>
      </c>
      <c r="J13" s="69">
        <v>1109</v>
      </c>
      <c r="K13" s="69">
        <v>1141</v>
      </c>
      <c r="L13" s="69">
        <v>1650</v>
      </c>
      <c r="M13" s="69">
        <v>1851</v>
      </c>
      <c r="N13" s="69">
        <v>1701</v>
      </c>
      <c r="O13" s="69">
        <v>1117</v>
      </c>
      <c r="P13" s="70">
        <v>1387</v>
      </c>
      <c r="Q13" s="121">
        <f t="shared" si="0"/>
        <v>20911</v>
      </c>
      <c r="R13" s="37">
        <f t="shared" si="1"/>
        <v>1.7483982143947079E-2</v>
      </c>
    </row>
    <row r="14" spans="1:18" ht="20.100000000000001" customHeight="1" x14ac:dyDescent="0.2">
      <c r="A14" s="93" t="s">
        <v>9</v>
      </c>
      <c r="B14" s="94"/>
      <c r="C14" s="68">
        <v>678</v>
      </c>
      <c r="D14" s="69">
        <v>1381</v>
      </c>
      <c r="E14" s="69">
        <v>244</v>
      </c>
      <c r="F14" s="69">
        <v>606</v>
      </c>
      <c r="G14" s="69">
        <v>640</v>
      </c>
      <c r="H14" s="69">
        <v>1882</v>
      </c>
      <c r="I14" s="69">
        <v>809</v>
      </c>
      <c r="J14" s="69">
        <v>709</v>
      </c>
      <c r="K14" s="69">
        <v>695</v>
      </c>
      <c r="L14" s="69">
        <v>1025</v>
      </c>
      <c r="M14" s="69">
        <v>1261</v>
      </c>
      <c r="N14" s="69">
        <v>1026</v>
      </c>
      <c r="O14" s="69">
        <v>602</v>
      </c>
      <c r="P14" s="70">
        <v>728</v>
      </c>
      <c r="Q14" s="121">
        <f t="shared" si="0"/>
        <v>12286</v>
      </c>
      <c r="R14" s="37">
        <f t="shared" si="1"/>
        <v>1.0272497949430146E-2</v>
      </c>
    </row>
    <row r="15" spans="1:18" ht="20.100000000000001" customHeight="1" x14ac:dyDescent="0.2">
      <c r="A15" s="95" t="s">
        <v>15</v>
      </c>
      <c r="B15" s="96"/>
      <c r="C15" s="71">
        <v>922</v>
      </c>
      <c r="D15" s="69">
        <v>1529</v>
      </c>
      <c r="E15" s="72">
        <v>399</v>
      </c>
      <c r="F15" s="72">
        <v>790</v>
      </c>
      <c r="G15" s="72">
        <v>566</v>
      </c>
      <c r="H15" s="72">
        <v>1884</v>
      </c>
      <c r="I15" s="72">
        <v>908</v>
      </c>
      <c r="J15" s="72">
        <v>681</v>
      </c>
      <c r="K15" s="72">
        <v>913</v>
      </c>
      <c r="L15" s="72">
        <v>1256</v>
      </c>
      <c r="M15" s="72">
        <v>1379</v>
      </c>
      <c r="N15" s="72">
        <v>1127</v>
      </c>
      <c r="O15" s="72">
        <v>650</v>
      </c>
      <c r="P15" s="73">
        <v>759</v>
      </c>
      <c r="Q15" s="121">
        <f t="shared" si="0"/>
        <v>13763</v>
      </c>
      <c r="R15" s="37">
        <f t="shared" si="1"/>
        <v>1.1507438489175249E-2</v>
      </c>
    </row>
    <row r="16" spans="1:18" ht="30" customHeight="1" thickBot="1" x14ac:dyDescent="0.25">
      <c r="A16" s="97" t="s">
        <v>34</v>
      </c>
      <c r="B16" s="98"/>
      <c r="C16" s="56">
        <v>70540</v>
      </c>
      <c r="D16" s="87">
        <v>131211</v>
      </c>
      <c r="E16" s="57">
        <v>29452</v>
      </c>
      <c r="F16" s="57">
        <v>67059</v>
      </c>
      <c r="G16" s="57">
        <v>56234</v>
      </c>
      <c r="H16" s="57">
        <v>126129</v>
      </c>
      <c r="I16" s="57">
        <v>76539</v>
      </c>
      <c r="J16" s="57">
        <v>60075</v>
      </c>
      <c r="K16" s="57">
        <v>74145</v>
      </c>
      <c r="L16" s="57">
        <v>159358</v>
      </c>
      <c r="M16" s="57">
        <v>139048</v>
      </c>
      <c r="N16" s="57">
        <v>87685</v>
      </c>
      <c r="O16" s="57">
        <v>55866</v>
      </c>
      <c r="P16" s="58">
        <v>62668</v>
      </c>
      <c r="Q16" s="122">
        <f>SUM(Q6:Q15)</f>
        <v>1196009</v>
      </c>
      <c r="R16" s="9"/>
    </row>
    <row r="17" spans="1:18" ht="20.100000000000001" customHeight="1" x14ac:dyDescent="0.2">
      <c r="A17" s="90" t="s">
        <v>2</v>
      </c>
      <c r="B17" s="10" t="s">
        <v>10</v>
      </c>
      <c r="C17" s="74">
        <f>SUM(C6:C9)</f>
        <v>53825</v>
      </c>
      <c r="D17" s="74">
        <f>SUM(D6:D9)</f>
        <v>100792</v>
      </c>
      <c r="E17" s="74">
        <f t="shared" ref="E17:R17" si="2">SUM(E6:E9)</f>
        <v>23110</v>
      </c>
      <c r="F17" s="74">
        <f t="shared" si="2"/>
        <v>53092</v>
      </c>
      <c r="G17" s="74">
        <f t="shared" si="2"/>
        <v>44961</v>
      </c>
      <c r="H17" s="74">
        <f t="shared" si="2"/>
        <v>87128</v>
      </c>
      <c r="I17" s="74">
        <f t="shared" si="2"/>
        <v>56934</v>
      </c>
      <c r="J17" s="74">
        <f t="shared" si="2"/>
        <v>46317</v>
      </c>
      <c r="K17" s="74">
        <f t="shared" si="2"/>
        <v>58518</v>
      </c>
      <c r="L17" s="74">
        <f>SUM(L6:L9)</f>
        <v>134224</v>
      </c>
      <c r="M17" s="74">
        <f t="shared" si="2"/>
        <v>113043</v>
      </c>
      <c r="N17" s="74">
        <f t="shared" si="2"/>
        <v>68086</v>
      </c>
      <c r="O17" s="74">
        <f t="shared" si="2"/>
        <v>41411</v>
      </c>
      <c r="P17" s="75">
        <f t="shared" si="2"/>
        <v>44388</v>
      </c>
      <c r="Q17" s="76">
        <f t="shared" si="2"/>
        <v>925829</v>
      </c>
      <c r="R17" s="39">
        <f t="shared" si="2"/>
        <v>0.77409868989280184</v>
      </c>
    </row>
    <row r="18" spans="1:18" ht="20.100000000000001" customHeight="1" x14ac:dyDescent="0.2">
      <c r="A18" s="91"/>
      <c r="B18" s="11" t="s">
        <v>11</v>
      </c>
      <c r="C18" s="77">
        <f>SUM(C10:C15)</f>
        <v>16715</v>
      </c>
      <c r="D18" s="77">
        <f t="shared" ref="D18:R18" si="3">SUM(D10:D15)</f>
        <v>30419</v>
      </c>
      <c r="E18" s="77">
        <f t="shared" si="3"/>
        <v>6342</v>
      </c>
      <c r="F18" s="77">
        <f t="shared" si="3"/>
        <v>13967</v>
      </c>
      <c r="G18" s="77">
        <f t="shared" si="3"/>
        <v>11273</v>
      </c>
      <c r="H18" s="77">
        <f t="shared" si="3"/>
        <v>39001</v>
      </c>
      <c r="I18" s="77">
        <f t="shared" si="3"/>
        <v>19605</v>
      </c>
      <c r="J18" s="77">
        <f t="shared" si="3"/>
        <v>13758</v>
      </c>
      <c r="K18" s="77">
        <f t="shared" si="3"/>
        <v>15627</v>
      </c>
      <c r="L18" s="77">
        <f t="shared" si="3"/>
        <v>25134</v>
      </c>
      <c r="M18" s="77">
        <f t="shared" si="3"/>
        <v>26005</v>
      </c>
      <c r="N18" s="77">
        <f t="shared" si="3"/>
        <v>19599</v>
      </c>
      <c r="O18" s="77">
        <f t="shared" si="3"/>
        <v>14455</v>
      </c>
      <c r="P18" s="78">
        <f t="shared" si="3"/>
        <v>18280</v>
      </c>
      <c r="Q18" s="79">
        <f t="shared" si="3"/>
        <v>270180</v>
      </c>
      <c r="R18" s="38">
        <f t="shared" si="3"/>
        <v>0.22590131010719816</v>
      </c>
    </row>
    <row r="19" spans="1:18" ht="20.100000000000001" customHeight="1" x14ac:dyDescent="0.2">
      <c r="A19" s="91"/>
      <c r="B19" s="12" t="s">
        <v>12</v>
      </c>
      <c r="C19" s="80">
        <f>SUM(C11:C15)</f>
        <v>9946</v>
      </c>
      <c r="D19" s="80">
        <f t="shared" ref="D19:R19" si="4">SUM(D11:D15)</f>
        <v>18212</v>
      </c>
      <c r="E19" s="80">
        <f t="shared" si="4"/>
        <v>3660</v>
      </c>
      <c r="F19" s="80">
        <f t="shared" si="4"/>
        <v>8198</v>
      </c>
      <c r="G19" s="80">
        <f t="shared" si="4"/>
        <v>6859</v>
      </c>
      <c r="H19" s="80">
        <f t="shared" si="4"/>
        <v>24525</v>
      </c>
      <c r="I19" s="80">
        <f t="shared" si="4"/>
        <v>11863</v>
      </c>
      <c r="J19" s="80">
        <f t="shared" si="4"/>
        <v>8208</v>
      </c>
      <c r="K19" s="80">
        <f t="shared" si="4"/>
        <v>9106</v>
      </c>
      <c r="L19" s="80">
        <f t="shared" si="4"/>
        <v>13888</v>
      </c>
      <c r="M19" s="80">
        <f t="shared" si="4"/>
        <v>14859</v>
      </c>
      <c r="N19" s="80">
        <f t="shared" si="4"/>
        <v>11939</v>
      </c>
      <c r="O19" s="80">
        <f t="shared" si="4"/>
        <v>8558</v>
      </c>
      <c r="P19" s="81">
        <f t="shared" si="4"/>
        <v>10786</v>
      </c>
      <c r="Q19" s="82">
        <f t="shared" si="4"/>
        <v>160607</v>
      </c>
      <c r="R19" s="40">
        <f t="shared" si="4"/>
        <v>0.13428577878594561</v>
      </c>
    </row>
    <row r="20" spans="1:18" ht="20.100000000000001" customHeight="1" x14ac:dyDescent="0.2">
      <c r="A20" s="91"/>
      <c r="B20" s="12" t="s">
        <v>13</v>
      </c>
      <c r="C20" s="80">
        <f>SUM(C12:C15)</f>
        <v>6753</v>
      </c>
      <c r="D20" s="80">
        <f t="shared" ref="D20:R20" si="5">SUM(D12:D15)</f>
        <v>12332</v>
      </c>
      <c r="E20" s="80">
        <f t="shared" si="5"/>
        <v>2511</v>
      </c>
      <c r="F20" s="80">
        <f t="shared" si="5"/>
        <v>5616</v>
      </c>
      <c r="G20" s="80">
        <f t="shared" si="5"/>
        <v>4778</v>
      </c>
      <c r="H20" s="80">
        <f t="shared" si="5"/>
        <v>17093</v>
      </c>
      <c r="I20" s="80">
        <f t="shared" si="5"/>
        <v>8031</v>
      </c>
      <c r="J20" s="80">
        <f t="shared" si="5"/>
        <v>5648</v>
      </c>
      <c r="K20" s="80">
        <f t="shared" si="5"/>
        <v>6187</v>
      </c>
      <c r="L20" s="80">
        <f t="shared" si="5"/>
        <v>9385</v>
      </c>
      <c r="M20" s="80">
        <f t="shared" si="5"/>
        <v>10250</v>
      </c>
      <c r="N20" s="80">
        <f t="shared" si="5"/>
        <v>8339</v>
      </c>
      <c r="O20" s="80">
        <f t="shared" si="5"/>
        <v>5852</v>
      </c>
      <c r="P20" s="81">
        <f t="shared" si="5"/>
        <v>7270</v>
      </c>
      <c r="Q20" s="82">
        <f t="shared" si="5"/>
        <v>110045</v>
      </c>
      <c r="R20" s="40">
        <f t="shared" si="5"/>
        <v>9.2010177180940955E-2</v>
      </c>
    </row>
    <row r="21" spans="1:18" ht="20.100000000000001" customHeight="1" thickBot="1" x14ac:dyDescent="0.25">
      <c r="A21" s="92"/>
      <c r="B21" s="13" t="s">
        <v>14</v>
      </c>
      <c r="C21" s="83">
        <f>SUM(C13:C15)</f>
        <v>2922</v>
      </c>
      <c r="D21" s="83">
        <f t="shared" ref="D21:R21" si="6">SUM(D13:D15)</f>
        <v>5178</v>
      </c>
      <c r="E21" s="83">
        <f t="shared" si="6"/>
        <v>1127</v>
      </c>
      <c r="F21" s="83">
        <f t="shared" si="6"/>
        <v>2492</v>
      </c>
      <c r="G21" s="83">
        <f t="shared" si="6"/>
        <v>2112</v>
      </c>
      <c r="H21" s="83">
        <f t="shared" si="6"/>
        <v>7098</v>
      </c>
      <c r="I21" s="83">
        <f t="shared" si="6"/>
        <v>3264</v>
      </c>
      <c r="J21" s="83">
        <f t="shared" si="6"/>
        <v>2499</v>
      </c>
      <c r="K21" s="83">
        <f t="shared" si="6"/>
        <v>2749</v>
      </c>
      <c r="L21" s="83">
        <f t="shared" si="6"/>
        <v>3931</v>
      </c>
      <c r="M21" s="83">
        <f t="shared" si="6"/>
        <v>4491</v>
      </c>
      <c r="N21" s="83">
        <f t="shared" si="6"/>
        <v>3854</v>
      </c>
      <c r="O21" s="83">
        <f t="shared" si="6"/>
        <v>2369</v>
      </c>
      <c r="P21" s="84">
        <f t="shared" si="6"/>
        <v>2874</v>
      </c>
      <c r="Q21" s="85">
        <f t="shared" si="6"/>
        <v>46960</v>
      </c>
      <c r="R21" s="41">
        <f t="shared" si="6"/>
        <v>3.9263918582552473E-2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108" t="s">
        <v>42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8" ht="20.100000000000001" customHeight="1" x14ac:dyDescent="0.2">
      <c r="A24" s="108" t="s">
        <v>4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109" t="s">
        <v>20</v>
      </c>
      <c r="D26" s="88" t="s">
        <v>36</v>
      </c>
      <c r="E26" s="88" t="s">
        <v>27</v>
      </c>
      <c r="F26" s="88" t="s">
        <v>37</v>
      </c>
      <c r="G26" s="88" t="s">
        <v>18</v>
      </c>
      <c r="H26" s="88" t="s">
        <v>38</v>
      </c>
      <c r="I26" s="88" t="s">
        <v>28</v>
      </c>
      <c r="J26" s="88" t="s">
        <v>25</v>
      </c>
      <c r="K26" s="88" t="s">
        <v>17</v>
      </c>
      <c r="L26" s="88" t="s">
        <v>39</v>
      </c>
      <c r="M26" s="88" t="s">
        <v>40</v>
      </c>
      <c r="N26" s="88" t="s">
        <v>24</v>
      </c>
      <c r="O26" s="88" t="s">
        <v>21</v>
      </c>
      <c r="P26" s="111" t="s">
        <v>23</v>
      </c>
      <c r="Q26" s="113" t="s">
        <v>0</v>
      </c>
      <c r="R26" s="99" t="s">
        <v>1</v>
      </c>
    </row>
    <row r="27" spans="1:18" ht="20.100000000000001" customHeight="1" thickBot="1" x14ac:dyDescent="0.25">
      <c r="A27" s="5" t="s">
        <v>33</v>
      </c>
      <c r="B27" s="6"/>
      <c r="C27" s="110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12"/>
      <c r="Q27" s="114"/>
      <c r="R27" s="100"/>
    </row>
    <row r="28" spans="1:18" ht="20.100000000000001" customHeight="1" x14ac:dyDescent="0.2">
      <c r="A28" s="105"/>
      <c r="B28" s="106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42"/>
      <c r="R28" s="37"/>
    </row>
    <row r="29" spans="1:18" ht="20.100000000000001" customHeight="1" x14ac:dyDescent="0.2">
      <c r="A29" s="101" t="s">
        <v>30</v>
      </c>
      <c r="B29" s="102"/>
      <c r="C29" s="54">
        <f>C7/$C$46*100000</f>
        <v>6341.1340927426454</v>
      </c>
      <c r="D29" s="54">
        <f t="shared" ref="D29:P37" si="7">D7/D$46*100000</f>
        <v>6423.1870194079274</v>
      </c>
      <c r="E29" s="54">
        <f t="shared" si="7"/>
        <v>5783.5229113729774</v>
      </c>
      <c r="F29" s="54">
        <f t="shared" si="7"/>
        <v>7567.954554857417</v>
      </c>
      <c r="G29" s="54">
        <f t="shared" si="7"/>
        <v>8239.7095400606013</v>
      </c>
      <c r="H29" s="54">
        <f t="shared" si="7"/>
        <v>5355.006244646389</v>
      </c>
      <c r="I29" s="54">
        <f t="shared" si="7"/>
        <v>6783.8479809976243</v>
      </c>
      <c r="J29" s="54">
        <f t="shared" si="7"/>
        <v>6868.4503712752294</v>
      </c>
      <c r="K29" s="54">
        <f t="shared" si="7"/>
        <v>7554.1780554470915</v>
      </c>
      <c r="L29" s="54">
        <f t="shared" si="7"/>
        <v>8083.3118722637137</v>
      </c>
      <c r="M29" s="54">
        <f t="shared" si="7"/>
        <v>6216.209764597962</v>
      </c>
      <c r="N29" s="54">
        <f t="shared" si="7"/>
        <v>6722.90426495257</v>
      </c>
      <c r="O29" s="54">
        <f t="shared" si="7"/>
        <v>6125.602968818519</v>
      </c>
      <c r="P29" s="54">
        <f t="shared" si="7"/>
        <v>5511.24528927561</v>
      </c>
      <c r="Q29" s="55">
        <f>Q7/$Q$46*100000</f>
        <v>6669.3065676703782</v>
      </c>
      <c r="R29" s="37">
        <f t="shared" ref="R29:R37" si="8">Q29/$Q$38</f>
        <v>0.60834659270958658</v>
      </c>
    </row>
    <row r="30" spans="1:18" ht="20.100000000000001" customHeight="1" x14ac:dyDescent="0.2">
      <c r="A30" s="101" t="s">
        <v>31</v>
      </c>
      <c r="B30" s="102"/>
      <c r="C30" s="54">
        <f t="shared" ref="C30:C36" si="9">C8/$C$46*100000</f>
        <v>1106.353534070086</v>
      </c>
      <c r="D30" s="54">
        <f t="shared" si="7"/>
        <v>1122.388137403475</v>
      </c>
      <c r="E30" s="54">
        <f t="shared" si="7"/>
        <v>1077.4399290574531</v>
      </c>
      <c r="F30" s="54">
        <f t="shared" si="7"/>
        <v>1211.1389526966864</v>
      </c>
      <c r="G30" s="54">
        <f t="shared" si="7"/>
        <v>1121.4832678522962</v>
      </c>
      <c r="H30" s="54">
        <f t="shared" si="7"/>
        <v>1216.9661588364072</v>
      </c>
      <c r="I30" s="54">
        <f t="shared" si="7"/>
        <v>1312.1140142517816</v>
      </c>
      <c r="J30" s="54">
        <f t="shared" si="7"/>
        <v>1157.8433424007812</v>
      </c>
      <c r="K30" s="54">
        <f t="shared" si="7"/>
        <v>1257.9721462970194</v>
      </c>
      <c r="L30" s="54">
        <f t="shared" si="7"/>
        <v>977.05096288665698</v>
      </c>
      <c r="M30" s="54">
        <f t="shared" si="7"/>
        <v>967.25241523241812</v>
      </c>
      <c r="N30" s="54">
        <f t="shared" si="7"/>
        <v>1078.2378061151276</v>
      </c>
      <c r="O30" s="54">
        <f t="shared" si="7"/>
        <v>1195.2160449109142</v>
      </c>
      <c r="P30" s="54">
        <f t="shared" si="7"/>
        <v>1277.3791964739085</v>
      </c>
      <c r="Q30" s="55">
        <f>Q8/$Q$46*100000</f>
        <v>1124.2403409872129</v>
      </c>
      <c r="R30" s="37">
        <f t="shared" si="8"/>
        <v>0.10254855941719501</v>
      </c>
    </row>
    <row r="31" spans="1:18" ht="20.100000000000001" customHeight="1" x14ac:dyDescent="0.2">
      <c r="A31" s="101" t="s">
        <v>32</v>
      </c>
      <c r="B31" s="102"/>
      <c r="C31" s="54">
        <f t="shared" si="9"/>
        <v>792.37386084776051</v>
      </c>
      <c r="D31" s="54">
        <f t="shared" si="7"/>
        <v>653.27577413301253</v>
      </c>
      <c r="E31" s="54">
        <f t="shared" si="7"/>
        <v>1021.1633895530277</v>
      </c>
      <c r="F31" s="54">
        <f t="shared" si="7"/>
        <v>771.14996141551978</v>
      </c>
      <c r="G31" s="54">
        <f t="shared" si="7"/>
        <v>641.38787169572902</v>
      </c>
      <c r="H31" s="54">
        <f t="shared" si="7"/>
        <v>795.44195776640368</v>
      </c>
      <c r="I31" s="54">
        <f t="shared" si="7"/>
        <v>919.71496437054634</v>
      </c>
      <c r="J31" s="54">
        <f t="shared" si="7"/>
        <v>705.03648658074269</v>
      </c>
      <c r="K31" s="54">
        <f t="shared" si="7"/>
        <v>708.54483925549914</v>
      </c>
      <c r="L31" s="54">
        <f t="shared" si="7"/>
        <v>541.60586030274419</v>
      </c>
      <c r="M31" s="54">
        <f t="shared" si="7"/>
        <v>526.38937672851523</v>
      </c>
      <c r="N31" s="54">
        <f t="shared" si="7"/>
        <v>621.63205320428131</v>
      </c>
      <c r="O31" s="54">
        <f t="shared" si="7"/>
        <v>679.03416807206452</v>
      </c>
      <c r="P31" s="54">
        <f t="shared" si="7"/>
        <v>877.72323911308843</v>
      </c>
      <c r="Q31" s="55">
        <f t="shared" ref="Q31:Q38" si="10">Q9/$Q$46*100000</f>
        <v>692.90068289105818</v>
      </c>
      <c r="R31" s="37">
        <f t="shared" si="8"/>
        <v>6.3203537766020154E-2</v>
      </c>
    </row>
    <row r="32" spans="1:18" ht="20.100000000000001" customHeight="1" x14ac:dyDescent="0.2">
      <c r="A32" s="101" t="s">
        <v>5</v>
      </c>
      <c r="B32" s="102"/>
      <c r="C32" s="54">
        <f t="shared" si="9"/>
        <v>1036.2400819317022</v>
      </c>
      <c r="D32" s="54">
        <f t="shared" si="7"/>
        <v>992.96941537064913</v>
      </c>
      <c r="E32" s="54">
        <f t="shared" si="7"/>
        <v>914.74956939920537</v>
      </c>
      <c r="F32" s="54">
        <f t="shared" si="7"/>
        <v>1037.7336429685406</v>
      </c>
      <c r="G32" s="54">
        <f t="shared" si="7"/>
        <v>981.99308555842799</v>
      </c>
      <c r="H32" s="54">
        <f t="shared" si="7"/>
        <v>1224.0690741603551</v>
      </c>
      <c r="I32" s="54">
        <f t="shared" si="7"/>
        <v>1225.9699129057799</v>
      </c>
      <c r="J32" s="54">
        <f t="shared" si="7"/>
        <v>1046.2439840970915</v>
      </c>
      <c r="K32" s="54">
        <f t="shared" si="7"/>
        <v>1060.9462449563973</v>
      </c>
      <c r="L32" s="54">
        <f t="shared" si="7"/>
        <v>804.5039631441897</v>
      </c>
      <c r="M32" s="54">
        <f t="shared" si="7"/>
        <v>760.18864900440929</v>
      </c>
      <c r="N32" s="54">
        <f t="shared" si="7"/>
        <v>947.60229403876508</v>
      </c>
      <c r="O32" s="54">
        <f t="shared" si="7"/>
        <v>1139.1933112719671</v>
      </c>
      <c r="P32" s="54">
        <f t="shared" si="7"/>
        <v>1294.3049889636925</v>
      </c>
      <c r="Q32" s="55">
        <f t="shared" si="10"/>
        <v>1004.3815023603282</v>
      </c>
      <c r="R32" s="37">
        <f t="shared" si="8"/>
        <v>9.1615531321252608E-2</v>
      </c>
    </row>
    <row r="33" spans="1:19" ht="20.100000000000001" customHeight="1" x14ac:dyDescent="0.2">
      <c r="A33" s="101" t="s">
        <v>6</v>
      </c>
      <c r="B33" s="102"/>
      <c r="C33" s="54">
        <f t="shared" si="9"/>
        <v>488.80404514816445</v>
      </c>
      <c r="D33" s="54">
        <f t="shared" si="7"/>
        <v>478.30426496104013</v>
      </c>
      <c r="E33" s="54">
        <f t="shared" si="7"/>
        <v>391.88935691263492</v>
      </c>
      <c r="F33" s="54">
        <f t="shared" si="7"/>
        <v>464.45281091086355</v>
      </c>
      <c r="G33" s="54">
        <f t="shared" si="7"/>
        <v>462.96502289240794</v>
      </c>
      <c r="H33" s="54">
        <f t="shared" si="7"/>
        <v>628.43888913786668</v>
      </c>
      <c r="I33" s="54">
        <f t="shared" si="7"/>
        <v>606.80918448139357</v>
      </c>
      <c r="J33" s="54">
        <f t="shared" si="7"/>
        <v>482.59181969163131</v>
      </c>
      <c r="K33" s="54">
        <f t="shared" si="7"/>
        <v>474.91214369386955</v>
      </c>
      <c r="L33" s="54">
        <f t="shared" si="7"/>
        <v>322.13065499184478</v>
      </c>
      <c r="M33" s="54">
        <f t="shared" si="7"/>
        <v>314.34680452730333</v>
      </c>
      <c r="N33" s="54">
        <f t="shared" si="7"/>
        <v>445.34833662396272</v>
      </c>
      <c r="O33" s="54">
        <f t="shared" si="7"/>
        <v>522.75005940341578</v>
      </c>
      <c r="P33" s="54">
        <f t="shared" si="7"/>
        <v>607.25598361306947</v>
      </c>
      <c r="Q33" s="55">
        <f t="shared" si="10"/>
        <v>463.46761996425136</v>
      </c>
      <c r="R33" s="37">
        <f t="shared" si="8"/>
        <v>4.2275601605004647E-2</v>
      </c>
    </row>
    <row r="34" spans="1:19" ht="20.100000000000001" customHeight="1" x14ac:dyDescent="0.2">
      <c r="A34" s="101" t="s">
        <v>7</v>
      </c>
      <c r="B34" s="102"/>
      <c r="C34" s="54">
        <f t="shared" si="9"/>
        <v>586.47300249377315</v>
      </c>
      <c r="D34" s="54">
        <f t="shared" si="7"/>
        <v>581.9368557025989</v>
      </c>
      <c r="E34" s="54">
        <f t="shared" si="7"/>
        <v>472.04079196439227</v>
      </c>
      <c r="F34" s="54">
        <f t="shared" si="7"/>
        <v>561.94832737627337</v>
      </c>
      <c r="G34" s="54">
        <f t="shared" si="7"/>
        <v>593.1113652240075</v>
      </c>
      <c r="H34" s="54">
        <f t="shared" si="7"/>
        <v>845.16236503403911</v>
      </c>
      <c r="I34" s="54">
        <f t="shared" si="7"/>
        <v>754.86935866983367</v>
      </c>
      <c r="J34" s="54">
        <f t="shared" si="7"/>
        <v>593.62564070662006</v>
      </c>
      <c r="K34" s="54">
        <f t="shared" si="7"/>
        <v>559.35181569699341</v>
      </c>
      <c r="L34" s="54">
        <f t="shared" si="7"/>
        <v>390.16224568632498</v>
      </c>
      <c r="M34" s="54">
        <f t="shared" si="7"/>
        <v>392.78004931063998</v>
      </c>
      <c r="N34" s="54">
        <f t="shared" si="7"/>
        <v>554.82980271068686</v>
      </c>
      <c r="O34" s="54">
        <f t="shared" si="7"/>
        <v>672.852349187767</v>
      </c>
      <c r="P34" s="54">
        <f t="shared" si="7"/>
        <v>759.2426916846</v>
      </c>
      <c r="Q34" s="55">
        <f t="shared" si="10"/>
        <v>578.25748201109127</v>
      </c>
      <c r="R34" s="37">
        <f t="shared" si="8"/>
        <v>5.2746258598388475E-2</v>
      </c>
    </row>
    <row r="35" spans="1:19" ht="20.100000000000001" customHeight="1" x14ac:dyDescent="0.2">
      <c r="A35" s="101" t="s">
        <v>8</v>
      </c>
      <c r="B35" s="102"/>
      <c r="C35" s="54">
        <f t="shared" si="9"/>
        <v>202.37987713306401</v>
      </c>
      <c r="D35" s="54">
        <f t="shared" si="7"/>
        <v>184.48878791354406</v>
      </c>
      <c r="E35" s="54">
        <f t="shared" si="7"/>
        <v>165.07784921298111</v>
      </c>
      <c r="F35" s="54">
        <f t="shared" si="7"/>
        <v>197.14960525108694</v>
      </c>
      <c r="G35" s="54">
        <f t="shared" si="7"/>
        <v>201.55997632893877</v>
      </c>
      <c r="H35" s="54">
        <f t="shared" si="7"/>
        <v>281.74897451660013</v>
      </c>
      <c r="I35" s="54">
        <f t="shared" si="7"/>
        <v>244.972288202692</v>
      </c>
      <c r="J35" s="54">
        <f t="shared" si="7"/>
        <v>209.06028438985123</v>
      </c>
      <c r="K35" s="54">
        <f t="shared" si="7"/>
        <v>185.63712091630873</v>
      </c>
      <c r="L35" s="54">
        <f t="shared" si="7"/>
        <v>118.03588290840415</v>
      </c>
      <c r="M35" s="54">
        <f t="shared" si="7"/>
        <v>126.2434226903967</v>
      </c>
      <c r="N35" s="54">
        <f t="shared" si="7"/>
        <v>210.42708905482237</v>
      </c>
      <c r="O35" s="54">
        <f t="shared" si="7"/>
        <v>215.78411543001309</v>
      </c>
      <c r="P35" s="54">
        <f t="shared" si="7"/>
        <v>239.5517773809236</v>
      </c>
      <c r="Q35" s="55">
        <f t="shared" si="10"/>
        <v>191.67697877996241</v>
      </c>
      <c r="R35" s="37">
        <f t="shared" si="8"/>
        <v>1.7483982143947079E-2</v>
      </c>
    </row>
    <row r="36" spans="1:19" ht="20.100000000000001" customHeight="1" x14ac:dyDescent="0.2">
      <c r="A36" s="101" t="s">
        <v>9</v>
      </c>
      <c r="B36" s="102"/>
      <c r="C36" s="54">
        <f t="shared" si="9"/>
        <v>103.79240294721437</v>
      </c>
      <c r="D36" s="54">
        <f t="shared" si="7"/>
        <v>112.33642685564566</v>
      </c>
      <c r="E36" s="54">
        <f t="shared" si="7"/>
        <v>83.221064479271476</v>
      </c>
      <c r="F36" s="54">
        <f t="shared" si="7"/>
        <v>109.00790217350244</v>
      </c>
      <c r="G36" s="54">
        <f t="shared" si="7"/>
        <v>142.38232323457044</v>
      </c>
      <c r="H36" s="54">
        <f t="shared" si="7"/>
        <v>159.13912666273751</v>
      </c>
      <c r="I36" s="54">
        <f t="shared" si="7"/>
        <v>128.10768012668248</v>
      </c>
      <c r="J36" s="54">
        <f t="shared" si="7"/>
        <v>133.65531256303385</v>
      </c>
      <c r="K36" s="54">
        <f t="shared" si="7"/>
        <v>113.0743199271118</v>
      </c>
      <c r="L36" s="54">
        <f t="shared" si="7"/>
        <v>73.325321200675305</v>
      </c>
      <c r="M36" s="54">
        <f t="shared" si="7"/>
        <v>86.003757975467437</v>
      </c>
      <c r="N36" s="54">
        <f t="shared" si="7"/>
        <v>126.92427593782938</v>
      </c>
      <c r="O36" s="54">
        <f t="shared" si="7"/>
        <v>116.29546776084861</v>
      </c>
      <c r="P36" s="54">
        <f t="shared" si="7"/>
        <v>125.73445849553885</v>
      </c>
      <c r="Q36" s="55">
        <f t="shared" si="10"/>
        <v>112.61744351253496</v>
      </c>
      <c r="R36" s="37">
        <f t="shared" si="8"/>
        <v>1.0272497949430148E-2</v>
      </c>
    </row>
    <row r="37" spans="1:19" ht="20.100000000000001" customHeight="1" x14ac:dyDescent="0.2">
      <c r="A37" s="101" t="s">
        <v>15</v>
      </c>
      <c r="B37" s="102"/>
      <c r="C37" s="54">
        <f>C15/$C$46*100000</f>
        <v>141.14542111700834</v>
      </c>
      <c r="D37" s="54">
        <f t="shared" si="7"/>
        <v>124.37537774242014</v>
      </c>
      <c r="E37" s="54">
        <f t="shared" si="7"/>
        <v>136.08690461979228</v>
      </c>
      <c r="F37" s="54">
        <f t="shared" si="7"/>
        <v>142.10601108426886</v>
      </c>
      <c r="G37" s="54">
        <f t="shared" si="7"/>
        <v>125.91936711057322</v>
      </c>
      <c r="H37" s="54">
        <f t="shared" si="7"/>
        <v>159.30824369426009</v>
      </c>
      <c r="I37" s="54">
        <f t="shared" si="7"/>
        <v>143.78463974663501</v>
      </c>
      <c r="J37" s="54">
        <f t="shared" si="7"/>
        <v>128.37696453515662</v>
      </c>
      <c r="K37" s="54">
        <f t="shared" si="7"/>
        <v>148.54223610568786</v>
      </c>
      <c r="L37" s="54">
        <f t="shared" si="7"/>
        <v>89.850344807851883</v>
      </c>
      <c r="M37" s="54">
        <f t="shared" si="7"/>
        <v>94.051690918453303</v>
      </c>
      <c r="N37" s="54">
        <f t="shared" si="7"/>
        <v>139.41877093755721</v>
      </c>
      <c r="O37" s="54">
        <f t="shared" si="7"/>
        <v>125.56819608729501</v>
      </c>
      <c r="P37" s="54">
        <f t="shared" si="7"/>
        <v>131.08853571169502</v>
      </c>
      <c r="Q37" s="55">
        <f t="shared" si="10"/>
        <v>126.15610247949036</v>
      </c>
      <c r="R37" s="37">
        <f t="shared" si="8"/>
        <v>1.1507438489175249E-2</v>
      </c>
      <c r="S37" s="21"/>
    </row>
    <row r="38" spans="1:19" ht="30" customHeight="1" thickBot="1" x14ac:dyDescent="0.25">
      <c r="A38" s="103" t="s">
        <v>34</v>
      </c>
      <c r="B38" s="104"/>
      <c r="C38" s="56">
        <f>SUM(C28:C37)</f>
        <v>10798.696318431417</v>
      </c>
      <c r="D38" s="57">
        <f t="shared" ref="D38:P38" si="11">SUM(D28:D37)</f>
        <v>10673.262059490315</v>
      </c>
      <c r="E38" s="57">
        <f t="shared" si="11"/>
        <v>10045.191766571739</v>
      </c>
      <c r="F38" s="57">
        <f t="shared" si="11"/>
        <v>12062.641768734156</v>
      </c>
      <c r="G38" s="57">
        <f t="shared" si="11"/>
        <v>12510.511819957554</v>
      </c>
      <c r="H38" s="57">
        <f t="shared" si="11"/>
        <v>10665.281034455058</v>
      </c>
      <c r="I38" s="57">
        <f t="shared" si="11"/>
        <v>12120.19002375297</v>
      </c>
      <c r="J38" s="57">
        <f t="shared" si="11"/>
        <v>11324.884206240136</v>
      </c>
      <c r="K38" s="57">
        <f t="shared" si="11"/>
        <v>12063.158922295977</v>
      </c>
      <c r="L38" s="57">
        <f t="shared" si="11"/>
        <v>11399.977108192405</v>
      </c>
      <c r="M38" s="57">
        <f t="shared" si="11"/>
        <v>9483.465930985567</v>
      </c>
      <c r="N38" s="57">
        <f t="shared" si="11"/>
        <v>10847.324693575601</v>
      </c>
      <c r="O38" s="57">
        <f t="shared" si="11"/>
        <v>10792.296680942805</v>
      </c>
      <c r="P38" s="58">
        <f t="shared" si="11"/>
        <v>10823.526160712127</v>
      </c>
      <c r="Q38" s="59">
        <f t="shared" si="10"/>
        <v>10963.004720656309</v>
      </c>
      <c r="R38" s="43"/>
    </row>
    <row r="39" spans="1:19" ht="20.100000000000001" customHeight="1" x14ac:dyDescent="0.2">
      <c r="A39" s="90" t="s">
        <v>2</v>
      </c>
      <c r="B39" s="31" t="s">
        <v>10</v>
      </c>
      <c r="C39" s="60">
        <f>SUM(C28:C31)</f>
        <v>8239.8614876604915</v>
      </c>
      <c r="D39" s="60">
        <f t="shared" ref="D39:P39" si="12">SUM(D28:D31)</f>
        <v>8198.8509309444162</v>
      </c>
      <c r="E39" s="60">
        <f t="shared" si="12"/>
        <v>7882.126229983458</v>
      </c>
      <c r="F39" s="60">
        <f t="shared" si="12"/>
        <v>9550.2434689696238</v>
      </c>
      <c r="G39" s="60">
        <f t="shared" si="12"/>
        <v>10002.580679608627</v>
      </c>
      <c r="H39" s="60">
        <f t="shared" si="12"/>
        <v>7367.4143612491998</v>
      </c>
      <c r="I39" s="60">
        <f t="shared" si="12"/>
        <v>9015.676959619952</v>
      </c>
      <c r="J39" s="60">
        <f t="shared" si="12"/>
        <v>8731.3302002567525</v>
      </c>
      <c r="K39" s="60">
        <f t="shared" si="12"/>
        <v>9520.6950409996098</v>
      </c>
      <c r="L39" s="60">
        <f t="shared" si="12"/>
        <v>9601.9686954531153</v>
      </c>
      <c r="M39" s="60">
        <f t="shared" si="12"/>
        <v>7709.851556558895</v>
      </c>
      <c r="N39" s="60">
        <f t="shared" si="12"/>
        <v>8422.7741242719785</v>
      </c>
      <c r="O39" s="60">
        <f t="shared" si="12"/>
        <v>7999.8531818014981</v>
      </c>
      <c r="P39" s="60">
        <f t="shared" si="12"/>
        <v>7666.3477248626068</v>
      </c>
      <c r="Q39" s="61">
        <f>SUM(Q28:Q31)</f>
        <v>8486.4475915486491</v>
      </c>
      <c r="R39" s="39">
        <f>SUM(R28:R31)</f>
        <v>0.77409868989280173</v>
      </c>
    </row>
    <row r="40" spans="1:19" ht="20.100000000000001" customHeight="1" x14ac:dyDescent="0.2">
      <c r="A40" s="91"/>
      <c r="B40" s="32" t="s">
        <v>11</v>
      </c>
      <c r="C40" s="62">
        <f>SUM(C32:C37)</f>
        <v>2558.8348307709266</v>
      </c>
      <c r="D40" s="62">
        <f t="shared" ref="D40:P40" si="13">SUM(D32:D37)</f>
        <v>2474.4111285458985</v>
      </c>
      <c r="E40" s="62">
        <f t="shared" si="13"/>
        <v>2163.0655365882776</v>
      </c>
      <c r="F40" s="62">
        <f t="shared" si="13"/>
        <v>2512.3982997645353</v>
      </c>
      <c r="G40" s="62">
        <f t="shared" si="13"/>
        <v>2507.9311403489255</v>
      </c>
      <c r="H40" s="62">
        <f t="shared" si="13"/>
        <v>3297.8666732058582</v>
      </c>
      <c r="I40" s="62">
        <f t="shared" si="13"/>
        <v>3104.513064133017</v>
      </c>
      <c r="J40" s="62">
        <f t="shared" si="13"/>
        <v>2593.5540059833852</v>
      </c>
      <c r="K40" s="62">
        <f t="shared" si="13"/>
        <v>2542.4638812963694</v>
      </c>
      <c r="L40" s="62">
        <f t="shared" si="13"/>
        <v>1798.0084127392906</v>
      </c>
      <c r="M40" s="62">
        <f t="shared" si="13"/>
        <v>1773.6143744266699</v>
      </c>
      <c r="N40" s="62">
        <f t="shared" si="13"/>
        <v>2424.5505693036239</v>
      </c>
      <c r="O40" s="62">
        <f t="shared" si="13"/>
        <v>2792.4434991413068</v>
      </c>
      <c r="P40" s="62">
        <f t="shared" si="13"/>
        <v>3157.1784358495197</v>
      </c>
      <c r="Q40" s="63">
        <f>SUM(Q32:Q37)</f>
        <v>2476.557129107659</v>
      </c>
      <c r="R40" s="38">
        <f>SUM(R32:R37)</f>
        <v>0.22590131010719819</v>
      </c>
    </row>
    <row r="41" spans="1:19" ht="20.100000000000001" customHeight="1" x14ac:dyDescent="0.2">
      <c r="A41" s="91"/>
      <c r="B41" s="15" t="s">
        <v>12</v>
      </c>
      <c r="C41" s="64">
        <f>SUM(C33:C37)</f>
        <v>1522.5947488392242</v>
      </c>
      <c r="D41" s="64">
        <f t="shared" ref="D41:P41" si="14">SUM(D33:D37)</f>
        <v>1481.4417131752489</v>
      </c>
      <c r="E41" s="64">
        <f t="shared" si="14"/>
        <v>1248.3159671890721</v>
      </c>
      <c r="F41" s="64">
        <f t="shared" si="14"/>
        <v>1474.6646567959954</v>
      </c>
      <c r="G41" s="64">
        <f t="shared" si="14"/>
        <v>1525.938054790498</v>
      </c>
      <c r="H41" s="64">
        <f t="shared" si="14"/>
        <v>2073.7975990455034</v>
      </c>
      <c r="I41" s="64">
        <f t="shared" si="14"/>
        <v>1878.5431512272366</v>
      </c>
      <c r="J41" s="64">
        <f t="shared" si="14"/>
        <v>1547.3100218862933</v>
      </c>
      <c r="K41" s="64">
        <f t="shared" si="14"/>
        <v>1481.5176363399714</v>
      </c>
      <c r="L41" s="64">
        <f t="shared" si="14"/>
        <v>993.50444959510105</v>
      </c>
      <c r="M41" s="64">
        <f t="shared" si="14"/>
        <v>1013.4257254222609</v>
      </c>
      <c r="N41" s="64">
        <f t="shared" si="14"/>
        <v>1476.9482752648585</v>
      </c>
      <c r="O41" s="64">
        <f t="shared" si="14"/>
        <v>1653.2501878693395</v>
      </c>
      <c r="P41" s="64">
        <f t="shared" si="14"/>
        <v>1862.8734468858268</v>
      </c>
      <c r="Q41" s="65">
        <f>SUM(Q33:Q37)</f>
        <v>1472.1756267473302</v>
      </c>
      <c r="R41" s="40">
        <f>SUM(R33:R37)</f>
        <v>0.13428577878594561</v>
      </c>
    </row>
    <row r="42" spans="1:19" ht="20.100000000000001" customHeight="1" x14ac:dyDescent="0.2">
      <c r="A42" s="91"/>
      <c r="B42" s="15" t="s">
        <v>13</v>
      </c>
      <c r="C42" s="64">
        <f>SUM(C34:C37)</f>
        <v>1033.7907036910599</v>
      </c>
      <c r="D42" s="64">
        <f t="shared" ref="D42:P42" si="15">SUM(D34:D37)</f>
        <v>1003.1374482142087</v>
      </c>
      <c r="E42" s="64">
        <f t="shared" si="15"/>
        <v>856.42661027643703</v>
      </c>
      <c r="F42" s="64">
        <f t="shared" si="15"/>
        <v>1010.2118458851315</v>
      </c>
      <c r="G42" s="64">
        <f t="shared" si="15"/>
        <v>1062.9730318980899</v>
      </c>
      <c r="H42" s="64">
        <f t="shared" si="15"/>
        <v>1445.3587099076367</v>
      </c>
      <c r="I42" s="64">
        <f t="shared" si="15"/>
        <v>1271.7339667458432</v>
      </c>
      <c r="J42" s="64">
        <f t="shared" si="15"/>
        <v>1064.7182021946617</v>
      </c>
      <c r="K42" s="64">
        <f t="shared" si="15"/>
        <v>1006.6054926461018</v>
      </c>
      <c r="L42" s="64">
        <f t="shared" si="15"/>
        <v>671.37379460325633</v>
      </c>
      <c r="M42" s="64">
        <f t="shared" si="15"/>
        <v>699.07892089495749</v>
      </c>
      <c r="N42" s="64">
        <f t="shared" si="15"/>
        <v>1031.5999386408957</v>
      </c>
      <c r="O42" s="64">
        <f t="shared" si="15"/>
        <v>1130.5001284659238</v>
      </c>
      <c r="P42" s="64">
        <f t="shared" si="15"/>
        <v>1255.6174632727573</v>
      </c>
      <c r="Q42" s="65">
        <f>SUM(Q34:Q37)</f>
        <v>1008.7080067830789</v>
      </c>
      <c r="R42" s="40">
        <f>SUM(R34:R37)</f>
        <v>9.2010177180940955E-2</v>
      </c>
    </row>
    <row r="43" spans="1:19" ht="20.100000000000001" customHeight="1" thickBot="1" x14ac:dyDescent="0.25">
      <c r="A43" s="92"/>
      <c r="B43" s="16" t="s">
        <v>14</v>
      </c>
      <c r="C43" s="66">
        <f>SUM(C35:C37)</f>
        <v>447.31770119728674</v>
      </c>
      <c r="D43" s="66">
        <f t="shared" ref="D43:P43" si="16">SUM(D35:D37)</f>
        <v>421.20059251160984</v>
      </c>
      <c r="E43" s="66">
        <f t="shared" si="16"/>
        <v>384.38581831204488</v>
      </c>
      <c r="F43" s="66">
        <f t="shared" si="16"/>
        <v>448.26351850885823</v>
      </c>
      <c r="G43" s="66">
        <f t="shared" si="16"/>
        <v>469.86166667408241</v>
      </c>
      <c r="H43" s="66">
        <f t="shared" si="16"/>
        <v>600.1963448735977</v>
      </c>
      <c r="I43" s="66">
        <f t="shared" si="16"/>
        <v>516.86460807600952</v>
      </c>
      <c r="J43" s="66">
        <f t="shared" si="16"/>
        <v>471.09256148804172</v>
      </c>
      <c r="K43" s="66">
        <f t="shared" si="16"/>
        <v>447.25367694910835</v>
      </c>
      <c r="L43" s="66">
        <f t="shared" si="16"/>
        <v>281.21154891693129</v>
      </c>
      <c r="M43" s="66">
        <f t="shared" si="16"/>
        <v>306.29887158431745</v>
      </c>
      <c r="N43" s="66">
        <f t="shared" si="16"/>
        <v>476.77013593020894</v>
      </c>
      <c r="O43" s="66">
        <f t="shared" si="16"/>
        <v>457.64777927815669</v>
      </c>
      <c r="P43" s="66">
        <f t="shared" si="16"/>
        <v>496.3747715881575</v>
      </c>
      <c r="Q43" s="67">
        <f>SUM(Q35:Q37)</f>
        <v>430.45052477198772</v>
      </c>
      <c r="R43" s="41">
        <f>SUM(R35:R37)</f>
        <v>3.9263918582552473E-2</v>
      </c>
    </row>
    <row r="44" spans="1:19" ht="20.100000000000001" customHeight="1" x14ac:dyDescent="0.2">
      <c r="C44" s="34"/>
      <c r="D44" s="34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4"/>
      <c r="R44" s="36"/>
    </row>
    <row r="45" spans="1:19" s="28" customFormat="1" ht="20.100000000000001" customHeight="1" x14ac:dyDescent="0.2">
      <c r="B45" s="86" t="s">
        <v>16</v>
      </c>
      <c r="C45" s="35" t="s">
        <v>20</v>
      </c>
      <c r="D45" s="35" t="s">
        <v>22</v>
      </c>
      <c r="E45" s="35" t="s">
        <v>27</v>
      </c>
      <c r="F45" s="35" t="s">
        <v>29</v>
      </c>
      <c r="G45" s="35" t="s">
        <v>18</v>
      </c>
      <c r="H45" s="35" t="s">
        <v>35</v>
      </c>
      <c r="I45" s="35" t="s">
        <v>28</v>
      </c>
      <c r="J45" s="35" t="s">
        <v>25</v>
      </c>
      <c r="K45" s="35" t="s">
        <v>17</v>
      </c>
      <c r="L45" s="35" t="s">
        <v>19</v>
      </c>
      <c r="M45" s="35" t="s">
        <v>26</v>
      </c>
      <c r="N45" s="35" t="s">
        <v>24</v>
      </c>
      <c r="O45" s="35" t="s">
        <v>21</v>
      </c>
      <c r="P45" s="35" t="s">
        <v>23</v>
      </c>
      <c r="Q45" s="45" t="s">
        <v>0</v>
      </c>
      <c r="R45" s="46"/>
    </row>
    <row r="46" spans="1:19" s="28" customFormat="1" ht="25.5" customHeight="1" x14ac:dyDescent="0.2">
      <c r="B46" s="29" t="s">
        <v>41</v>
      </c>
      <c r="C46" s="1">
        <v>653227</v>
      </c>
      <c r="D46" s="1">
        <v>1229343</v>
      </c>
      <c r="E46" s="1">
        <v>293195</v>
      </c>
      <c r="F46" s="1">
        <v>555923</v>
      </c>
      <c r="G46" s="1">
        <v>449494</v>
      </c>
      <c r="H46" s="1">
        <v>1182613</v>
      </c>
      <c r="I46" s="1">
        <v>631500</v>
      </c>
      <c r="J46" s="1">
        <v>530469</v>
      </c>
      <c r="K46" s="1">
        <v>614640</v>
      </c>
      <c r="L46" s="1">
        <v>1397880</v>
      </c>
      <c r="M46" s="1">
        <v>1466215</v>
      </c>
      <c r="N46" s="1">
        <v>808356</v>
      </c>
      <c r="O46" s="1">
        <v>517647</v>
      </c>
      <c r="P46" s="1">
        <v>578998</v>
      </c>
      <c r="Q46" s="2">
        <v>10909500</v>
      </c>
      <c r="R46" s="47"/>
    </row>
    <row r="49" spans="1:17" ht="14.25" x14ac:dyDescent="0.2">
      <c r="B49" s="14"/>
    </row>
    <row r="50" spans="1:17" x14ac:dyDescent="0.2">
      <c r="Q50" s="17"/>
    </row>
    <row r="51" spans="1:17" ht="12.75" x14ac:dyDescent="0.2">
      <c r="A51" s="30"/>
      <c r="B51" s="30"/>
      <c r="D51" s="30"/>
      <c r="Q51" s="17"/>
    </row>
    <row r="52" spans="1:17" x14ac:dyDescent="0.2">
      <c r="Q52" s="17"/>
    </row>
    <row r="53" spans="1:17" ht="12" customHeight="1" x14ac:dyDescent="0.2">
      <c r="Q53" s="17"/>
    </row>
    <row r="54" spans="1:17" x14ac:dyDescent="0.2">
      <c r="Q54" s="17"/>
    </row>
    <row r="55" spans="1:17" x14ac:dyDescent="0.2">
      <c r="Q55" s="17"/>
    </row>
    <row r="56" spans="1:17" x14ac:dyDescent="0.2">
      <c r="Q56" s="17"/>
    </row>
    <row r="57" spans="1:17" x14ac:dyDescent="0.2">
      <c r="Q57" s="17"/>
    </row>
    <row r="58" spans="1:17" x14ac:dyDescent="0.2">
      <c r="Q58" s="17"/>
    </row>
    <row r="59" spans="1:17" x14ac:dyDescent="0.2">
      <c r="Q59" s="17"/>
    </row>
    <row r="60" spans="1:17" x14ac:dyDescent="0.2">
      <c r="Q60" s="17"/>
    </row>
    <row r="61" spans="1:17" x14ac:dyDescent="0.2">
      <c r="Q61" s="17"/>
    </row>
    <row r="62" spans="1:17" x14ac:dyDescent="0.2">
      <c r="Q62" s="17"/>
    </row>
    <row r="63" spans="1:17" x14ac:dyDescent="0.2">
      <c r="Q63" s="17"/>
    </row>
    <row r="64" spans="1:17" x14ac:dyDescent="0.2">
      <c r="Q64" s="17"/>
    </row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2025-04-24T07:38:26Z</cp:lastPrinted>
  <dcterms:created xsi:type="dcterms:W3CDTF">1997-01-24T11:07:25Z</dcterms:created>
  <dcterms:modified xsi:type="dcterms:W3CDTF">2026-07-27T10:59:06Z</dcterms:modified>
</cp:coreProperties>
</file>